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Emrulla\Downloads\"/>
    </mc:Choice>
  </mc:AlternateContent>
  <xr:revisionPtr revIDLastSave="0" documentId="13_ncr:1_{1FC8319B-0D55-4046-B856-A162AA8D46B8}" xr6:coauthVersionLast="47" xr6:coauthVersionMax="47" xr10:uidLastSave="{00000000-0000-0000-0000-000000000000}"/>
  <bookViews>
    <workbookView xWindow="-120" yWindow="-120" windowWidth="21840" windowHeight="13140" tabRatio="595" xr2:uid="{00000000-000D-0000-FFFF-FFFF00000000}"/>
  </bookViews>
  <sheets>
    <sheet name=" Llogaritësi i Zekatit 2023" sheetId="2" r:id="rId1"/>
    <sheet name=" Pesha e Arit"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 l="1"/>
  <c r="B48" i="2"/>
  <c r="B47" i="2"/>
  <c r="B49" i="2"/>
  <c r="B43" i="2"/>
  <c r="B15" i="2"/>
  <c r="B32" i="2" s="1"/>
  <c r="E11" i="3"/>
  <c r="E10" i="3"/>
  <c r="E9" i="3"/>
  <c r="E8" i="3"/>
  <c r="E7" i="3"/>
  <c r="E6" i="3"/>
  <c r="E5" i="3"/>
  <c r="E12" i="3" l="1"/>
</calcChain>
</file>

<file path=xl/sharedStrings.xml><?xml version="1.0" encoding="utf-8"?>
<sst xmlns="http://schemas.openxmlformats.org/spreadsheetml/2006/main" count="84" uniqueCount="83">
  <si>
    <t>Llogaritësi i Zekatit</t>
  </si>
  <si>
    <t xml:space="preserve"> - Detyrimet dhe Shpenzimet</t>
  </si>
  <si>
    <t xml:space="preserve"> = Llogaritja e Zekatit</t>
  </si>
  <si>
    <t>1. Paratë e gatshme</t>
  </si>
  <si>
    <t>Llogaria bankare 1</t>
  </si>
  <si>
    <t>Llogaria bankare 2</t>
  </si>
  <si>
    <t>Paratë e gatshme</t>
  </si>
  <si>
    <t>2. Ari dhe argjendi</t>
  </si>
  <si>
    <t>Ari në gram</t>
  </si>
  <si>
    <t>Argjendi në gram</t>
  </si>
  <si>
    <t>Nuk ka zekat për metalet përveç arit dhe argjendit. Nuk ka zekat për gurët e çmuar dhe diamantet</t>
  </si>
  <si>
    <t>Vlera totale e arit dhe argjendit</t>
  </si>
  <si>
    <t>3. Borxhet ndaj jush</t>
  </si>
  <si>
    <t>Zekati paguhet për borxhet e forta, dmth. paratë që ju janë borxh dhe jeni të sigurt se do t'ju kthehen në 12 muajt e ardhshëm.</t>
  </si>
  <si>
    <t>Aksionet e blera me qëllim të shitjes për përfitim kapital brenda vitit të ardhshëm hënor (12 muaj) përfshihen këtu</t>
  </si>
  <si>
    <t>Kriptovalutat</t>
  </si>
  <si>
    <t>Përfshini vlerën ekuivalente të parave të çdo kriptomonedhe</t>
  </si>
  <si>
    <t>5. Prona dhe asete fikse</t>
  </si>
  <si>
    <t>Prona e shënuar për shitje</t>
  </si>
  <si>
    <t>Shtëpia në të cilën jetoni nuk i nënshtrohet zekatit. Nëse një pronë ose një aset tjetër fiks blihet me qëllim të rishitjes, atëherë e gjithë vlera e shitjes së pronës i nënshtrohet Zekatit. Nëse prona është e shënuar për shitje dhe zekati juaj bëhet i detyrueshëm, por ju nuk keni fluks të mjaftueshëm parash për të paguar Zekatin, atëherë mund ta paguani pasi fondet të jenë në dispozicion. Allahu e di më së miri.</t>
  </si>
  <si>
    <t>Të ardhura të kursyera nga qiraja</t>
  </si>
  <si>
    <t>Për pronën me qira, Zekati paguhet mbi kursimet e grumbulluara që janë të disponueshme për ju në llogarinë tuaj</t>
  </si>
  <si>
    <t>6. Asetet e biznesit</t>
  </si>
  <si>
    <t>Asetet totale të zekatit</t>
  </si>
  <si>
    <t>Hapi 2 - Shpenzimet dhe detyrimet e zbritshme (Çfarë keni borxh)</t>
  </si>
  <si>
    <t>8. Detyrimet e biznesit</t>
  </si>
  <si>
    <t>Afati brenda 12 muajve të ardhshëm</t>
  </si>
  <si>
    <t>Borxhi më i gjatë se 12 muaj</t>
  </si>
  <si>
    <t>Totali i detyrimeve</t>
  </si>
  <si>
    <t>Hapi 3 - Llogaritja e Zekatit</t>
  </si>
  <si>
    <t>Nisab (argjend)</t>
  </si>
  <si>
    <t>Nisab (ari)</t>
  </si>
  <si>
    <t>Kliko këtu</t>
  </si>
  <si>
    <t xml:space="preserve"> 24 kt</t>
  </si>
  <si>
    <t>22 kt</t>
  </si>
  <si>
    <t xml:space="preserve"> 21 kt</t>
  </si>
  <si>
    <t>18 kt</t>
  </si>
  <si>
    <t xml:space="preserve"> 14 kt</t>
  </si>
  <si>
    <t xml:space="preserve"> 10 kt</t>
  </si>
  <si>
    <t>9 kt</t>
  </si>
  <si>
    <t>99.9% ar i pastër</t>
  </si>
  <si>
    <t>91.6% ar i pastër</t>
  </si>
  <si>
    <t>87.5% ar i pastër</t>
  </si>
  <si>
    <t>75.0% ar i pastër</t>
  </si>
  <si>
    <t>41.7% ar i pastër</t>
  </si>
  <si>
    <t>37.5% ar i pastër</t>
  </si>
  <si>
    <t>58.5% ar i pastër</t>
  </si>
  <si>
    <t>Përqindja e arit</t>
  </si>
  <si>
    <t>Pastërtia e arit</t>
  </si>
  <si>
    <t>Total</t>
  </si>
  <si>
    <t>Pesha fizike e bizhuterive prej ari (g)</t>
  </si>
  <si>
    <t>Pesha e llogaritur e arit (g)</t>
  </si>
  <si>
    <t>Nuk ka zekat për arin më pak se 50% pastërti</t>
  </si>
  <si>
    <t>Përditësoni çmimin bazuar në normën e sotme dhe rregulloni peshën tuaj për të llogaritur pastërtinë. Ne kemi një fletë referimi në skedën "Pesha e arit"</t>
  </si>
  <si>
    <t xml:space="preserve"> Çmimi për gram</t>
  </si>
  <si>
    <t xml:space="preserve">Hapi 1 - Pasuritë </t>
  </si>
  <si>
    <t xml:space="preserve">Zekati paguhet për çdo kursim që posedoni në të gjitha llogaritë tuaja bankare e platformat online (PayPal etj.) </t>
  </si>
  <si>
    <t>Çdo interes që keni marrë në bankë është haram dhe nuk duhet të përfshihet.</t>
  </si>
  <si>
    <t>Asetet - Pasuritë</t>
  </si>
  <si>
    <t>Mund të aplikohet një zbritje prej 20% për arin sepse vlera e tregut për arin e përdorur është më e vogël se çmimi aktual</t>
  </si>
  <si>
    <t>Pjesa për zekat e bizhuterive prej ari = (Pesha e bizhuterive në gram - Pesha e jometaleve dhe gurëve) x (Çmimi i rishitjes së arit)</t>
  </si>
  <si>
    <t>Shuma totale e parave të huazuara që jeni i sigurt se do të shlyhet</t>
  </si>
  <si>
    <t>Kjo mund të përfshijë hua personale për familjen dhe miqtë ose paratë e pritura nga një shitje p.sh. Makinë</t>
  </si>
  <si>
    <t>4. Investimet - Aksionet</t>
  </si>
  <si>
    <t>Rekomandojmë fuqimisht të lexoni më shumë literaturë rreth zekatit të investimeve</t>
  </si>
  <si>
    <t>Aksione për fitim kapital</t>
  </si>
  <si>
    <t>Totali i parave të gatshme në biznes</t>
  </si>
  <si>
    <t>Shtoni vlerën totale të: parave në arkë dhe në bankë</t>
  </si>
  <si>
    <t>Llogaritë bankare</t>
  </si>
  <si>
    <t>7. Borxhet personale</t>
  </si>
  <si>
    <t>Qira, fatura dhe paga</t>
  </si>
  <si>
    <t>Borxhe të papaguara</t>
  </si>
  <si>
    <t>Vlera e mallit të blerë me borxh</t>
  </si>
  <si>
    <t>Nëse i vetmi pasuri që zotëroni është ari ose argjendi, atëherë përdorni vlerat përkatëse të Nisab. Nëse zotëroni një përzierje (ari, argjendi, para, etj.) atëherë përdorni Nisab të argjendtë si opsionin më të sigurt, por prapë mund të përdorni arin.</t>
  </si>
  <si>
    <t>Zekati tashmë i paguar</t>
  </si>
  <si>
    <t>Totali i Zekatit për tu paguar</t>
  </si>
  <si>
    <t>Pasuritë Neto për Zekat</t>
  </si>
  <si>
    <t>Ju paguani Zekatin vetëm nëse pasuria juaj neto është e barabartë ose më e lartë se vlera e Nisab.</t>
  </si>
  <si>
    <t>Nisabi i zekatit në ar është 91 gramë. Personi që posedon 91 gramë ari e më shumë duhet të japë 2.5% të arit apo kundërvlerës së tij.</t>
  </si>
  <si>
    <t>(Shënim: Opinioni për nisabin që të jetë 91 gramë është opinion i njohur brenda shkollës hanefite. Përderisa shkollat e tjera mendojnë se nisabi i zekatit në ar duhet të jetë 85 gramë, madje kjo e fundit gjen aplikim më të madh, ngase konsiderohet se është më tepër në interes të të varfërit)</t>
  </si>
  <si>
    <t>Nisabi i zekatit në argjend është 700 gramë. Mund të jepet 2.5% gramë argjend apo kundërvlera e tij.</t>
  </si>
  <si>
    <t xml:space="preserve">Sipas Bashkësisë Islame të Kosovës: </t>
  </si>
  <si>
    <t>&lt;- Përdoreni këtë si peshë ari në Kalkulatorin e Zekatit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</si>
</sst>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8" formatCode="0.0\ &quot;g&quot;"/>
    <numFmt numFmtId="170" formatCode="_-[$€-2]\ * #,##0.00_-;\-[$€-2]\ * #,##0.00_-;_-[$€-2]\ * &quot;-&quot;??_-;_-@_-"/>
  </numFmts>
  <fonts count="15" x14ac:knownFonts="1">
    <font>
      <sz val="10"/>
      <name val="Arial"/>
    </font>
    <font>
      <sz val="10"/>
      <name val="Arial"/>
      <family val="2"/>
    </font>
    <font>
      <sz val="16"/>
      <name val="Arial"/>
      <family val="2"/>
    </font>
    <font>
      <sz val="26"/>
      <name val="Arial"/>
      <family val="2"/>
    </font>
    <font>
      <sz val="14"/>
      <color theme="1" tint="0.14999847407452621"/>
      <name val="Arial"/>
      <family val="2"/>
    </font>
    <font>
      <sz val="12"/>
      <name val="Arial"/>
      <family val="2"/>
    </font>
    <font>
      <sz val="12"/>
      <color theme="3" tint="-0.249977111117893"/>
      <name val="Arial"/>
      <family val="2"/>
    </font>
    <font>
      <sz val="18"/>
      <name val="Arial"/>
      <family val="2"/>
    </font>
    <font>
      <sz val="18"/>
      <color rgb="FFC00000"/>
      <name val="Arial"/>
      <family val="2"/>
    </font>
    <font>
      <sz val="18"/>
      <color rgb="FF0070C0"/>
      <name val="Arial"/>
      <family val="2"/>
    </font>
    <font>
      <sz val="18"/>
      <color rgb="FF00B050"/>
      <name val="Arial"/>
      <family val="2"/>
    </font>
    <font>
      <sz val="14"/>
      <name val="Arial"/>
      <family val="2"/>
    </font>
    <font>
      <u/>
      <sz val="10"/>
      <color theme="10"/>
      <name val="Arial"/>
      <family val="2"/>
    </font>
    <font>
      <u/>
      <sz val="14"/>
      <color theme="10"/>
      <name val="Arial"/>
      <family val="2"/>
    </font>
    <font>
      <sz val="14"/>
      <color rgb="FF262626"/>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rgb="FFB3F19D"/>
        <bgColor indexed="64"/>
      </patternFill>
    </fill>
  </fills>
  <borders count="5">
    <border>
      <left/>
      <right/>
      <top/>
      <bottom/>
      <diagonal/>
    </border>
    <border>
      <left style="mediumDashed">
        <color rgb="FFC00000"/>
      </left>
      <right/>
      <top/>
      <bottom/>
      <diagonal/>
    </border>
    <border>
      <left style="mediumDashed">
        <color rgb="FFC00000"/>
      </left>
      <right/>
      <top style="mediumDashed">
        <color rgb="FFC00000"/>
      </top>
      <bottom style="mediumDashed">
        <color rgb="FFC00000"/>
      </bottom>
      <diagonal/>
    </border>
    <border>
      <left/>
      <right style="mediumDashed">
        <color rgb="FFC00000"/>
      </right>
      <top/>
      <bottom/>
      <diagonal/>
    </border>
    <border>
      <left style="mediumDashed">
        <color rgb="FFC00000"/>
      </left>
      <right style="mediumDashed">
        <color rgb="FFC00000"/>
      </right>
      <top style="mediumDashed">
        <color rgb="FFC00000"/>
      </top>
      <bottom style="mediumDashed">
        <color rgb="FFC00000"/>
      </bottom>
      <diagonal/>
    </border>
  </borders>
  <cellStyleXfs count="3">
    <xf numFmtId="0" fontId="0" fillId="0" borderId="0"/>
    <xf numFmtId="164" fontId="1" fillId="0" borderId="0" applyFont="0" applyFill="0" applyBorder="0" applyAlignment="0" applyProtection="0"/>
    <xf numFmtId="0" fontId="12" fillId="0" borderId="0" applyNumberFormat="0" applyFill="0" applyBorder="0" applyAlignment="0" applyProtection="0"/>
  </cellStyleXfs>
  <cellXfs count="49">
    <xf numFmtId="0" fontId="0" fillId="0" borderId="0" xfId="0"/>
    <xf numFmtId="0" fontId="2" fillId="0" borderId="0" xfId="0" applyFont="1"/>
    <xf numFmtId="0" fontId="2" fillId="2" borderId="0" xfId="0" applyFont="1" applyFill="1"/>
    <xf numFmtId="0" fontId="4" fillId="0" borderId="0" xfId="0" applyFont="1" applyAlignment="1">
      <alignment horizontal="left" indent="2"/>
    </xf>
    <xf numFmtId="0" fontId="2" fillId="0" borderId="1" xfId="0" applyFont="1" applyBorder="1"/>
    <xf numFmtId="0" fontId="4" fillId="0" borderId="3" xfId="0" applyFont="1" applyBorder="1" applyAlignment="1">
      <alignment horizontal="left" indent="2"/>
    </xf>
    <xf numFmtId="0" fontId="5" fillId="0" borderId="0" xfId="0" applyFont="1"/>
    <xf numFmtId="0" fontId="2" fillId="0" borderId="0" xfId="0" applyFont="1" applyAlignment="1">
      <alignment vertical="center"/>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center"/>
    </xf>
    <xf numFmtId="0" fontId="4" fillId="0" borderId="0" xfId="0" applyFont="1" applyAlignment="1">
      <alignment horizontal="left" wrapText="1" indent="2"/>
    </xf>
    <xf numFmtId="0" fontId="2" fillId="3" borderId="0" xfId="0" applyFont="1" applyFill="1"/>
    <xf numFmtId="0" fontId="2" fillId="4" borderId="0" xfId="0" applyFont="1" applyFill="1"/>
    <xf numFmtId="0" fontId="7" fillId="2" borderId="0" xfId="0" applyFont="1" applyFill="1"/>
    <xf numFmtId="0" fontId="7" fillId="3" borderId="0" xfId="0" applyFont="1" applyFill="1"/>
    <xf numFmtId="0" fontId="7" fillId="4" borderId="0" xfId="0" applyFont="1" applyFill="1"/>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1" fillId="0" borderId="0" xfId="0" applyFont="1"/>
    <xf numFmtId="0" fontId="11" fillId="3" borderId="0" xfId="0" applyFont="1" applyFill="1" applyAlignment="1">
      <alignment vertical="center"/>
    </xf>
    <xf numFmtId="0" fontId="11" fillId="4" borderId="0" xfId="0" applyFont="1" applyFill="1" applyAlignment="1">
      <alignment vertical="center"/>
    </xf>
    <xf numFmtId="0" fontId="2" fillId="4" borderId="0" xfId="0" applyFont="1" applyFill="1" applyAlignment="1">
      <alignment vertical="center"/>
    </xf>
    <xf numFmtId="0" fontId="2" fillId="3" borderId="0" xfId="0" applyFont="1" applyFill="1" applyAlignment="1">
      <alignment vertical="center"/>
    </xf>
    <xf numFmtId="0" fontId="13" fillId="2" borderId="0" xfId="2" applyFont="1" applyFill="1" applyAlignment="1"/>
    <xf numFmtId="0" fontId="8" fillId="0" borderId="0" xfId="0" applyFont="1" applyAlignment="1">
      <alignment horizontal="center"/>
    </xf>
    <xf numFmtId="0" fontId="6" fillId="0" borderId="0" xfId="0" applyFont="1" applyAlignment="1">
      <alignment horizontal="left"/>
    </xf>
    <xf numFmtId="0" fontId="14" fillId="0" borderId="0" xfId="0" applyFont="1" applyAlignment="1">
      <alignment horizontal="left" wrapText="1" indent="2"/>
    </xf>
    <xf numFmtId="0" fontId="12" fillId="0" borderId="0" xfId="2"/>
    <xf numFmtId="2" fontId="11" fillId="0" borderId="4" xfId="1" applyNumberFormat="1"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2" fontId="4" fillId="0" borderId="0" xfId="0" applyNumberFormat="1" applyFont="1" applyAlignment="1">
      <alignment horizontal="right" indent="2"/>
    </xf>
    <xf numFmtId="168" fontId="2" fillId="0" borderId="0" xfId="0" applyNumberFormat="1" applyFont="1" applyAlignment="1">
      <alignment horizontal="right" vertical="center" wrapText="1"/>
    </xf>
    <xf numFmtId="0" fontId="3" fillId="0" borderId="0" xfId="0" applyFont="1" applyAlignment="1">
      <alignment horizontal="center" vertical="center"/>
    </xf>
    <xf numFmtId="0" fontId="2" fillId="0" borderId="0" xfId="0" applyFont="1" applyAlignment="1">
      <alignment horizontal="center"/>
    </xf>
    <xf numFmtId="170" fontId="11" fillId="0" borderId="2" xfId="1" applyNumberFormat="1" applyFont="1" applyBorder="1" applyAlignment="1">
      <alignment vertical="center"/>
    </xf>
    <xf numFmtId="170" fontId="11" fillId="0" borderId="4" xfId="1" applyNumberFormat="1" applyFont="1" applyBorder="1" applyAlignment="1">
      <alignment vertical="center"/>
    </xf>
    <xf numFmtId="170" fontId="11" fillId="0" borderId="0" xfId="1" applyNumberFormat="1" applyFont="1" applyAlignment="1">
      <alignment vertical="center"/>
    </xf>
    <xf numFmtId="170" fontId="2" fillId="2" borderId="0" xfId="1" applyNumberFormat="1" applyFont="1" applyFill="1"/>
    <xf numFmtId="170" fontId="2" fillId="3" borderId="0" xfId="0" applyNumberFormat="1" applyFont="1" applyFill="1" applyAlignment="1">
      <alignment vertical="center"/>
    </xf>
    <xf numFmtId="170" fontId="11" fillId="0" borderId="0" xfId="0" applyNumberFormat="1" applyFont="1" applyAlignment="1">
      <alignment vertical="center"/>
    </xf>
    <xf numFmtId="170" fontId="2" fillId="0" borderId="0" xfId="0" applyNumberFormat="1" applyFont="1" applyAlignment="1">
      <alignment vertical="center"/>
    </xf>
    <xf numFmtId="170" fontId="2" fillId="4" borderId="0" xfId="0" applyNumberFormat="1" applyFont="1" applyFill="1" applyAlignment="1">
      <alignment vertical="center"/>
    </xf>
    <xf numFmtId="170" fontId="6" fillId="0" borderId="1" xfId="0" applyNumberFormat="1" applyFont="1" applyBorder="1" applyAlignment="1">
      <alignment horizontal="center"/>
    </xf>
    <xf numFmtId="0" fontId="11" fillId="0" borderId="2" xfId="1" applyNumberFormat="1" applyFont="1" applyBorder="1" applyAlignment="1">
      <alignmen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B3F19D"/>
      <color rgb="FF9CF191"/>
      <color rgb="FFD24208"/>
      <color rgb="FFFF0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nadagold.ca/todays-gold-prices-in-can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3F00-F4F0-5A45-ACBC-A508C5AEBC6C}">
  <dimension ref="A1:L55"/>
  <sheetViews>
    <sheetView tabSelected="1" topLeftCell="A17" workbookViewId="0">
      <selection activeCell="B13" sqref="B13"/>
    </sheetView>
  </sheetViews>
  <sheetFormatPr defaultColWidth="10.85546875" defaultRowHeight="20.100000000000001" customHeight="1" x14ac:dyDescent="0.3"/>
  <cols>
    <col min="1" max="1" width="47.85546875" style="1" customWidth="1"/>
    <col min="2" max="2" width="20.7109375" style="1" customWidth="1"/>
    <col min="3" max="3" width="16.28515625" style="1" customWidth="1"/>
    <col min="4" max="4" width="29.140625" style="1" customWidth="1"/>
    <col min="5" max="5" width="25" style="1" customWidth="1"/>
    <col min="6" max="16384" width="10.85546875" style="1"/>
  </cols>
  <sheetData>
    <row r="1" spans="1:12" ht="56.1" customHeight="1" x14ac:dyDescent="0.3">
      <c r="A1" s="37" t="s">
        <v>0</v>
      </c>
      <c r="B1" s="37"/>
      <c r="C1" s="37"/>
      <c r="D1" s="37"/>
      <c r="E1" s="37"/>
    </row>
    <row r="2" spans="1:12" ht="20.100000000000001" customHeight="1" x14ac:dyDescent="0.35">
      <c r="A2" s="28" t="s">
        <v>58</v>
      </c>
      <c r="B2" s="19" t="s">
        <v>1</v>
      </c>
      <c r="E2" s="20" t="s">
        <v>2</v>
      </c>
    </row>
    <row r="4" spans="1:12" ht="20.100000000000001" customHeight="1" x14ac:dyDescent="0.35">
      <c r="A4" s="18"/>
      <c r="B4" s="19"/>
      <c r="D4" s="20"/>
    </row>
    <row r="5" spans="1:12" ht="20.100000000000001" customHeight="1" x14ac:dyDescent="0.35">
      <c r="A5" s="15" t="s">
        <v>55</v>
      </c>
      <c r="B5" s="2"/>
      <c r="C5" s="2"/>
      <c r="D5" s="27"/>
      <c r="E5" s="22"/>
    </row>
    <row r="7" spans="1:12" ht="21.95" customHeight="1" thickBot="1" x14ac:dyDescent="0.35">
      <c r="A7" s="7" t="s">
        <v>3</v>
      </c>
      <c r="D7" s="10" t="s">
        <v>56</v>
      </c>
      <c r="E7" s="8"/>
    </row>
    <row r="8" spans="1:12" ht="20.100000000000001" customHeight="1" thickBot="1" x14ac:dyDescent="0.35">
      <c r="A8" s="3" t="s">
        <v>4</v>
      </c>
      <c r="B8" s="39">
        <v>5000</v>
      </c>
      <c r="C8" s="4"/>
      <c r="D8" s="9" t="s">
        <v>57</v>
      </c>
      <c r="E8" s="8"/>
    </row>
    <row r="9" spans="1:12" ht="20.100000000000001" customHeight="1" thickBot="1" x14ac:dyDescent="0.35">
      <c r="A9" s="5" t="s">
        <v>5</v>
      </c>
      <c r="B9" s="40"/>
      <c r="D9" s="8"/>
      <c r="E9" s="8"/>
    </row>
    <row r="10" spans="1:12" ht="20.100000000000001" customHeight="1" x14ac:dyDescent="0.3">
      <c r="A10" s="3" t="s">
        <v>6</v>
      </c>
      <c r="B10" s="39"/>
      <c r="C10" s="4"/>
      <c r="D10" s="8"/>
      <c r="E10" s="8"/>
    </row>
    <row r="11" spans="1:12" ht="20.100000000000001" customHeight="1" x14ac:dyDescent="0.3">
      <c r="B11" s="21"/>
    </row>
    <row r="12" spans="1:12" ht="20.100000000000001" customHeight="1" thickBot="1" x14ac:dyDescent="0.35">
      <c r="A12" s="7" t="s">
        <v>7</v>
      </c>
      <c r="B12" s="21"/>
      <c r="C12" s="29" t="s">
        <v>54</v>
      </c>
      <c r="D12" s="6" t="s">
        <v>60</v>
      </c>
      <c r="E12" s="8"/>
    </row>
    <row r="13" spans="1:12" ht="20.100000000000001" customHeight="1" thickBot="1" x14ac:dyDescent="0.35">
      <c r="A13" s="3" t="s">
        <v>8</v>
      </c>
      <c r="B13" s="48">
        <v>15</v>
      </c>
      <c r="C13" s="47">
        <v>87.26</v>
      </c>
      <c r="D13" s="6" t="s">
        <v>53</v>
      </c>
      <c r="E13" s="8"/>
      <c r="K13" s="31" t="s">
        <v>32</v>
      </c>
      <c r="L13" s="6"/>
    </row>
    <row r="14" spans="1:12" ht="20.100000000000001" customHeight="1" thickBot="1" x14ac:dyDescent="0.35">
      <c r="A14" s="3" t="s">
        <v>9</v>
      </c>
      <c r="B14" s="48"/>
      <c r="C14" s="47">
        <v>1.02</v>
      </c>
      <c r="D14" s="6" t="s">
        <v>10</v>
      </c>
      <c r="E14" s="8"/>
    </row>
    <row r="15" spans="1:12" ht="20.100000000000001" customHeight="1" x14ac:dyDescent="0.3">
      <c r="A15" s="3" t="s">
        <v>11</v>
      </c>
      <c r="B15" s="41">
        <f>(B13*C13)*0.8+B14*C14</f>
        <v>1047.1200000000001</v>
      </c>
      <c r="C15" s="11"/>
      <c r="D15" s="9" t="s">
        <v>59</v>
      </c>
      <c r="E15" s="8"/>
    </row>
    <row r="16" spans="1:12" ht="20.100000000000001" customHeight="1" x14ac:dyDescent="0.3">
      <c r="B16" s="21"/>
      <c r="E16" s="8"/>
    </row>
    <row r="17" spans="1:4" ht="21.95" customHeight="1" x14ac:dyDescent="0.3">
      <c r="A17" s="1" t="s">
        <v>12</v>
      </c>
      <c r="B17" s="21"/>
      <c r="D17" s="6" t="s">
        <v>13</v>
      </c>
    </row>
    <row r="18" spans="1:4" ht="39" customHeight="1" x14ac:dyDescent="0.3">
      <c r="A18" s="12" t="s">
        <v>61</v>
      </c>
      <c r="B18" s="40"/>
      <c r="D18" s="9" t="s">
        <v>62</v>
      </c>
    </row>
    <row r="19" spans="1:4" ht="20.100000000000001" customHeight="1" x14ac:dyDescent="0.3">
      <c r="A19" s="3"/>
      <c r="B19" s="21"/>
      <c r="D19" s="6"/>
    </row>
    <row r="20" spans="1:4" ht="21.95" customHeight="1" thickBot="1" x14ac:dyDescent="0.35">
      <c r="A20" s="7" t="s">
        <v>63</v>
      </c>
      <c r="B20" s="21"/>
      <c r="D20" s="6" t="s">
        <v>64</v>
      </c>
    </row>
    <row r="21" spans="1:4" ht="20.100000000000001" customHeight="1" thickBot="1" x14ac:dyDescent="0.35">
      <c r="A21" s="30" t="s">
        <v>65</v>
      </c>
      <c r="B21" s="40">
        <v>5000</v>
      </c>
      <c r="D21" s="6" t="s">
        <v>14</v>
      </c>
    </row>
    <row r="22" spans="1:4" ht="20.100000000000001" customHeight="1" thickBot="1" x14ac:dyDescent="0.35">
      <c r="A22" s="3" t="s">
        <v>15</v>
      </c>
      <c r="B22" s="40">
        <v>5000</v>
      </c>
      <c r="D22" s="6" t="s">
        <v>16</v>
      </c>
    </row>
    <row r="23" spans="1:4" ht="20.100000000000001" customHeight="1" x14ac:dyDescent="0.3">
      <c r="B23" s="21"/>
    </row>
    <row r="24" spans="1:4" ht="20.100000000000001" customHeight="1" x14ac:dyDescent="0.3">
      <c r="A24" s="1" t="s">
        <v>17</v>
      </c>
      <c r="B24" s="21"/>
    </row>
    <row r="25" spans="1:4" ht="20.100000000000001" customHeight="1" x14ac:dyDescent="0.3">
      <c r="A25" s="3" t="s">
        <v>18</v>
      </c>
      <c r="B25" s="40"/>
      <c r="D25" s="6" t="s">
        <v>19</v>
      </c>
    </row>
    <row r="26" spans="1:4" ht="20.100000000000001" customHeight="1" x14ac:dyDescent="0.3">
      <c r="A26" s="3" t="s">
        <v>20</v>
      </c>
      <c r="B26" s="40"/>
      <c r="D26" s="6" t="s">
        <v>21</v>
      </c>
    </row>
    <row r="27" spans="1:4" ht="20.100000000000001" customHeight="1" x14ac:dyDescent="0.3">
      <c r="B27" s="21"/>
    </row>
    <row r="28" spans="1:4" ht="20.100000000000001" customHeight="1" x14ac:dyDescent="0.3">
      <c r="A28" s="1" t="s">
        <v>22</v>
      </c>
      <c r="B28" s="21"/>
      <c r="D28" s="6" t="s">
        <v>67</v>
      </c>
    </row>
    <row r="29" spans="1:4" ht="20.100000000000001" customHeight="1" thickBot="1" x14ac:dyDescent="0.35">
      <c r="A29" s="3" t="s">
        <v>66</v>
      </c>
      <c r="B29" s="40"/>
    </row>
    <row r="30" spans="1:4" ht="20.100000000000001" customHeight="1" thickBot="1" x14ac:dyDescent="0.35">
      <c r="A30" s="3" t="s">
        <v>68</v>
      </c>
      <c r="B30" s="40"/>
    </row>
    <row r="31" spans="1:4" ht="20.100000000000001" customHeight="1" x14ac:dyDescent="0.3">
      <c r="B31" s="21"/>
    </row>
    <row r="32" spans="1:4" ht="20.100000000000001" customHeight="1" x14ac:dyDescent="0.3">
      <c r="A32" s="2" t="s">
        <v>23</v>
      </c>
      <c r="B32" s="42">
        <f>SUM(B29:B30,B25:B26,B18,,B8:B10,B21,B22:B22,B15)</f>
        <v>16047.12</v>
      </c>
    </row>
    <row r="33" spans="1:4" ht="20.100000000000001" customHeight="1" x14ac:dyDescent="0.3">
      <c r="B33" s="21"/>
    </row>
    <row r="34" spans="1:4" ht="20.100000000000001" customHeight="1" x14ac:dyDescent="0.3">
      <c r="B34" s="21"/>
    </row>
    <row r="35" spans="1:4" ht="20.100000000000001" customHeight="1" thickBot="1" x14ac:dyDescent="0.4">
      <c r="A35" s="16" t="s">
        <v>24</v>
      </c>
      <c r="B35" s="23"/>
      <c r="C35" s="13"/>
      <c r="D35" s="13"/>
    </row>
    <row r="36" spans="1:4" ht="20.100000000000001" customHeight="1" thickBot="1" x14ac:dyDescent="0.35">
      <c r="A36" s="1" t="s">
        <v>69</v>
      </c>
      <c r="B36" s="40">
        <v>5000</v>
      </c>
      <c r="D36" s="6"/>
    </row>
    <row r="37" spans="1:4" ht="20.100000000000001" customHeight="1" x14ac:dyDescent="0.3">
      <c r="A37" s="3"/>
      <c r="B37" s="21"/>
    </row>
    <row r="38" spans="1:4" ht="20.100000000000001" customHeight="1" thickBot="1" x14ac:dyDescent="0.35">
      <c r="A38" s="1" t="s">
        <v>25</v>
      </c>
      <c r="B38" s="21"/>
      <c r="D38" s="6" t="s">
        <v>26</v>
      </c>
    </row>
    <row r="39" spans="1:4" ht="20.100000000000001" customHeight="1" thickBot="1" x14ac:dyDescent="0.35">
      <c r="A39" s="3" t="s">
        <v>70</v>
      </c>
      <c r="B39" s="40"/>
      <c r="D39" s="6" t="s">
        <v>27</v>
      </c>
    </row>
    <row r="40" spans="1:4" ht="20.100000000000001" customHeight="1" thickBot="1" x14ac:dyDescent="0.35">
      <c r="A40" s="3" t="s">
        <v>71</v>
      </c>
      <c r="B40" s="40"/>
    </row>
    <row r="41" spans="1:4" ht="20.100000000000001" customHeight="1" thickBot="1" x14ac:dyDescent="0.35">
      <c r="A41" s="3" t="s">
        <v>72</v>
      </c>
      <c r="B41" s="40"/>
      <c r="D41" s="6"/>
    </row>
    <row r="42" spans="1:4" ht="20.100000000000001" customHeight="1" x14ac:dyDescent="0.3">
      <c r="A42" s="3"/>
      <c r="B42" s="21"/>
      <c r="D42" s="6"/>
    </row>
    <row r="43" spans="1:4" ht="20.100000000000001" customHeight="1" x14ac:dyDescent="0.3">
      <c r="A43" s="26" t="s">
        <v>28</v>
      </c>
      <c r="B43" s="43">
        <f>SUM(B39:B41,B36:B36)</f>
        <v>5000</v>
      </c>
      <c r="D43" s="6"/>
    </row>
    <row r="44" spans="1:4" ht="20.100000000000001" customHeight="1" x14ac:dyDescent="0.3">
      <c r="A44" s="3"/>
      <c r="B44" s="21"/>
    </row>
    <row r="45" spans="1:4" ht="20.100000000000001" customHeight="1" x14ac:dyDescent="0.3">
      <c r="A45" s="3"/>
      <c r="B45" s="21"/>
    </row>
    <row r="46" spans="1:4" ht="20.100000000000001" customHeight="1" x14ac:dyDescent="0.35">
      <c r="A46" s="17" t="s">
        <v>29</v>
      </c>
      <c r="B46" s="24"/>
      <c r="C46" s="14"/>
      <c r="D46" s="14"/>
    </row>
    <row r="47" spans="1:4" ht="20.100000000000001" customHeight="1" x14ac:dyDescent="0.3">
      <c r="A47" s="3" t="s">
        <v>30</v>
      </c>
      <c r="B47" s="44">
        <f>700*C14</f>
        <v>714</v>
      </c>
      <c r="D47" s="1" t="s">
        <v>81</v>
      </c>
    </row>
    <row r="48" spans="1:4" ht="20.100000000000001" customHeight="1" x14ac:dyDescent="0.3">
      <c r="A48" s="3" t="s">
        <v>31</v>
      </c>
      <c r="B48" s="44">
        <f>91*C13</f>
        <v>7940.6600000000008</v>
      </c>
      <c r="D48" s="6" t="s">
        <v>78</v>
      </c>
    </row>
    <row r="49" spans="1:4" ht="20.100000000000001" customHeight="1" x14ac:dyDescent="0.3">
      <c r="A49" s="1" t="s">
        <v>76</v>
      </c>
      <c r="B49" s="45">
        <f>B32-B43</f>
        <v>11047.12</v>
      </c>
      <c r="D49" s="6" t="s">
        <v>80</v>
      </c>
    </row>
    <row r="50" spans="1:4" ht="20.100000000000001" customHeight="1" thickBot="1" x14ac:dyDescent="0.35">
      <c r="A50" s="22"/>
      <c r="B50" s="22"/>
      <c r="D50" s="6" t="s">
        <v>79</v>
      </c>
    </row>
    <row r="51" spans="1:4" ht="20.100000000000001" customHeight="1" thickBot="1" x14ac:dyDescent="0.35">
      <c r="A51" s="3" t="s">
        <v>74</v>
      </c>
      <c r="B51" s="40">
        <v>0</v>
      </c>
    </row>
    <row r="52" spans="1:4" ht="21.95" customHeight="1" x14ac:dyDescent="0.3">
      <c r="A52" s="25" t="s">
        <v>75</v>
      </c>
      <c r="B52" s="46">
        <f>B49*0.025-B51</f>
        <v>276.17800000000005</v>
      </c>
      <c r="D52" s="6" t="s">
        <v>73</v>
      </c>
    </row>
    <row r="53" spans="1:4" ht="20.100000000000001" customHeight="1" x14ac:dyDescent="0.3">
      <c r="B53" s="22"/>
      <c r="D53" s="6" t="s">
        <v>77</v>
      </c>
    </row>
    <row r="54" spans="1:4" ht="20.100000000000001" customHeight="1" x14ac:dyDescent="0.3">
      <c r="A54" s="38"/>
      <c r="B54" s="38"/>
      <c r="C54" s="38"/>
      <c r="D54" s="38"/>
    </row>
    <row r="55" spans="1:4" ht="20.100000000000001" customHeight="1" x14ac:dyDescent="0.3">
      <c r="A55" s="38"/>
      <c r="B55" s="38"/>
      <c r="C55" s="38"/>
      <c r="D55" s="38"/>
    </row>
  </sheetData>
  <mergeCells count="3">
    <mergeCell ref="A1:E1"/>
    <mergeCell ref="A54:D54"/>
    <mergeCell ref="A55:D55"/>
  </mergeCells>
  <hyperlinks>
    <hyperlink ref="K13" r:id="rId1" xr:uid="{7167DA31-9E58-784B-B987-44772B0B2198}"/>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8D94E-1051-FC4D-AA36-3A9BDD93B0B1}">
  <dimension ref="B4:F13"/>
  <sheetViews>
    <sheetView workbookViewId="0">
      <selection activeCell="D22" sqref="D22"/>
    </sheetView>
  </sheetViews>
  <sheetFormatPr defaultColWidth="11.42578125" defaultRowHeight="12.75" x14ac:dyDescent="0.2"/>
  <cols>
    <col min="1" max="1" width="10" customWidth="1"/>
    <col min="2" max="2" width="39.28515625" customWidth="1"/>
    <col min="3" max="3" width="22" customWidth="1"/>
    <col min="4" max="4" width="28.140625" customWidth="1"/>
    <col min="5" max="5" width="29.85546875" customWidth="1"/>
  </cols>
  <sheetData>
    <row r="4" spans="2:6" ht="45" customHeight="1" thickBot="1" x14ac:dyDescent="0.25">
      <c r="B4" s="34" t="s">
        <v>50</v>
      </c>
      <c r="C4" s="33" t="s">
        <v>48</v>
      </c>
      <c r="D4" s="33" t="s">
        <v>47</v>
      </c>
      <c r="E4" s="34" t="s">
        <v>51</v>
      </c>
    </row>
    <row r="5" spans="2:6" ht="20.100000000000001" customHeight="1" thickBot="1" x14ac:dyDescent="0.3">
      <c r="B5" s="32">
        <v>40</v>
      </c>
      <c r="C5" s="3" t="s">
        <v>33</v>
      </c>
      <c r="D5" s="3" t="s">
        <v>40</v>
      </c>
      <c r="E5" s="35">
        <f>B5*0.999</f>
        <v>39.96</v>
      </c>
    </row>
    <row r="6" spans="2:6" ht="20.100000000000001" customHeight="1" thickBot="1" x14ac:dyDescent="0.3">
      <c r="B6" s="32"/>
      <c r="C6" s="3" t="s">
        <v>34</v>
      </c>
      <c r="D6" s="3" t="s">
        <v>41</v>
      </c>
      <c r="E6" s="35">
        <f>B6*0.916</f>
        <v>0</v>
      </c>
    </row>
    <row r="7" spans="2:6" ht="20.100000000000001" customHeight="1" thickBot="1" x14ac:dyDescent="0.3">
      <c r="B7" s="32">
        <v>20</v>
      </c>
      <c r="C7" s="3" t="s">
        <v>35</v>
      </c>
      <c r="D7" s="3" t="s">
        <v>42</v>
      </c>
      <c r="E7" s="35">
        <f>B7*0.875</f>
        <v>17.5</v>
      </c>
    </row>
    <row r="8" spans="2:6" ht="20.100000000000001" customHeight="1" thickBot="1" x14ac:dyDescent="0.3">
      <c r="B8" s="32"/>
      <c r="C8" s="3" t="s">
        <v>36</v>
      </c>
      <c r="D8" s="3" t="s">
        <v>43</v>
      </c>
      <c r="E8" s="35">
        <f>B8*0.75</f>
        <v>0</v>
      </c>
    </row>
    <row r="9" spans="2:6" ht="20.100000000000001" customHeight="1" thickBot="1" x14ac:dyDescent="0.3">
      <c r="B9" s="32"/>
      <c r="C9" s="3" t="s">
        <v>37</v>
      </c>
      <c r="D9" s="3" t="s">
        <v>46</v>
      </c>
      <c r="E9" s="35">
        <f>B9*0.585</f>
        <v>0</v>
      </c>
    </row>
    <row r="10" spans="2:6" ht="20.100000000000001" customHeight="1" thickBot="1" x14ac:dyDescent="0.3">
      <c r="B10" s="32">
        <v>10</v>
      </c>
      <c r="C10" s="3" t="s">
        <v>38</v>
      </c>
      <c r="D10" s="3" t="s">
        <v>44</v>
      </c>
      <c r="E10" s="35">
        <f>B10*0</f>
        <v>0</v>
      </c>
      <c r="F10" s="3" t="s">
        <v>52</v>
      </c>
    </row>
    <row r="11" spans="2:6" ht="20.100000000000001" customHeight="1" thickBot="1" x14ac:dyDescent="0.3">
      <c r="B11" s="32"/>
      <c r="C11" s="3" t="s">
        <v>39</v>
      </c>
      <c r="D11" s="3" t="s">
        <v>45</v>
      </c>
      <c r="E11" s="35">
        <f>B11*0</f>
        <v>0</v>
      </c>
      <c r="F11" s="3" t="s">
        <v>52</v>
      </c>
    </row>
    <row r="12" spans="2:6" ht="20.100000000000001" customHeight="1" x14ac:dyDescent="0.25">
      <c r="D12" s="34" t="s">
        <v>49</v>
      </c>
      <c r="E12" s="36">
        <f>SUM(E5:E11)</f>
        <v>57.46</v>
      </c>
      <c r="F12" s="3" t="s">
        <v>82</v>
      </c>
    </row>
    <row r="13" spans="2:6" ht="20.100000000000001"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1A49E6FC3EA34AA4D6E087C8F1814A" ma:contentTypeVersion="15" ma:contentTypeDescription="Create a new document." ma:contentTypeScope="" ma:versionID="d7c97bece5fddc790dab2bc07c7ae5fc">
  <xsd:schema xmlns:xsd="http://www.w3.org/2001/XMLSchema" xmlns:xs="http://www.w3.org/2001/XMLSchema" xmlns:p="http://schemas.microsoft.com/office/2006/metadata/properties" xmlns:ns1="http://schemas.microsoft.com/sharepoint/v3" xmlns:ns2="a98ab0d0-81c8-4ac8-b2c6-63e55f475ef1" xmlns:ns3="4441296a-725d-4ce0-ba89-e039f46eca21" targetNamespace="http://schemas.microsoft.com/office/2006/metadata/properties" ma:root="true" ma:fieldsID="7db71a9f246827841a229f2885eeaf44" ns1:_="" ns2:_="" ns3:_="">
    <xsd:import namespace="http://schemas.microsoft.com/sharepoint/v3"/>
    <xsd:import namespace="a98ab0d0-81c8-4ac8-b2c6-63e55f475ef1"/>
    <xsd:import namespace="4441296a-725d-4ce0-ba89-e039f46eca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8ab0d0-81c8-4ac8-b2c6-63e55f475e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41296a-725d-4ce0-ba89-e039f46eca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6C7157D-1AE0-4DB8-A55D-4886D1BBF1C8}">
  <ds:schemaRefs>
    <ds:schemaRef ds:uri="http://schemas.microsoft.com/sharepoint/v3/contenttype/forms"/>
  </ds:schemaRefs>
</ds:datastoreItem>
</file>

<file path=customXml/itemProps2.xml><?xml version="1.0" encoding="utf-8"?>
<ds:datastoreItem xmlns:ds="http://schemas.openxmlformats.org/officeDocument/2006/customXml" ds:itemID="{021E7272-AE5A-4757-BADF-146A8BB42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8ab0d0-81c8-4ac8-b2c6-63e55f475ef1"/>
    <ds:schemaRef ds:uri="4441296a-725d-4ce0-ba89-e039f46ec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A27A4-9FC7-4137-94B6-87CAEC4E2C5B}">
  <ds:schemaRefs>
    <ds:schemaRef ds:uri="http://schemas.microsoft.com/office/2006/documentManagement/types"/>
    <ds:schemaRef ds:uri="http://schemas.microsoft.com/office/2006/metadata/properties"/>
    <ds:schemaRef ds:uri="4441296a-725d-4ce0-ba89-e039f46eca21"/>
    <ds:schemaRef ds:uri="http://www.w3.org/XML/1998/namespace"/>
    <ds:schemaRef ds:uri="http://schemas.microsoft.com/office/infopath/2007/PartnerControls"/>
    <ds:schemaRef ds:uri="http://schemas.openxmlformats.org/package/2006/metadata/core-properties"/>
    <ds:schemaRef ds:uri="http://purl.org/dc/elements/1.1/"/>
    <ds:schemaRef ds:uri="a98ab0d0-81c8-4ac8-b2c6-63e55f475ef1"/>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 Llogaritësi i Zekatit 2023</vt:lpstr>
      <vt:lpstr> Pesha e Arit</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2005-08-25T07:45:10Z</dcterms:created>
  <dcterms:modified xsi:type="dcterms:W3CDTF">2023-04-10T20:19:56Z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0x010100731A49E6FC3EA34AA4D6E087C8F1814A</vt:lpwstr>
  </property>
</Properties>
</file>